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tabRatio="806" firstSheet="4" activeTab="4"/>
  </bookViews>
  <sheets>
    <sheet name="1 квартал 2019 (ян-март)" sheetId="9" state="hidden" r:id="rId1"/>
    <sheet name="2 квартал 2019 (апр-июнь)" sheetId="10" state="hidden" r:id="rId2"/>
    <sheet name="3 квартал 2019 (июль - сент)" sheetId="11" state="hidden" r:id="rId3"/>
    <sheet name="4 квартал 2019 (окт - дек)" sheetId="12" state="hidden" r:id="rId4"/>
    <sheet name="4 квартал 2021  " sheetId="19" r:id="rId5"/>
  </sheets>
  <calcPr calcId="145621" refMode="R1C1"/>
</workbook>
</file>

<file path=xl/calcChain.xml><?xml version="1.0" encoding="utf-8"?>
<calcChain xmlns="http://schemas.openxmlformats.org/spreadsheetml/2006/main">
  <c r="C17" i="9" l="1"/>
  <c r="C16" i="9"/>
  <c r="C15" i="9"/>
  <c r="C14" i="9"/>
  <c r="C13" i="9"/>
  <c r="C12" i="9"/>
  <c r="C11" i="9"/>
  <c r="C9" i="9"/>
  <c r="C8" i="9"/>
  <c r="C17" i="12"/>
  <c r="C16" i="12"/>
  <c r="C15" i="12"/>
  <c r="C14" i="12"/>
  <c r="C13" i="12"/>
  <c r="C12" i="12"/>
  <c r="C9" i="12"/>
  <c r="C17" i="10"/>
  <c r="C16" i="10"/>
  <c r="C15" i="10"/>
  <c r="C14" i="10"/>
  <c r="C13" i="10"/>
  <c r="C12" i="10"/>
  <c r="C11" i="10"/>
  <c r="C9" i="10"/>
  <c r="C17" i="11"/>
  <c r="C16" i="11"/>
  <c r="C15" i="11"/>
  <c r="C14" i="11"/>
  <c r="C13" i="11"/>
  <c r="C12" i="11"/>
  <c r="C11" i="11"/>
</calcChain>
</file>

<file path=xl/sharedStrings.xml><?xml version="1.0" encoding="utf-8"?>
<sst xmlns="http://schemas.openxmlformats.org/spreadsheetml/2006/main" count="100" uniqueCount="37">
  <si>
    <t>СВЕДЕНИЯ</t>
  </si>
  <si>
    <t>№ п/п</t>
  </si>
  <si>
    <t>Наименование учреждения</t>
  </si>
  <si>
    <t>Численность муниципальных служащих, работников муниципального учреждения</t>
  </si>
  <si>
    <t>Фактические затраты на денежное содержание*, тыс. руб.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</si>
  <si>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1 квартал 2019 года</t>
  </si>
  <si>
    <t>СШ 01 г. Туапсе МО Туапсинский район</t>
  </si>
  <si>
    <t>СШ 02 им. В.П.Фионова г. Туапсе МО Туапсинский район</t>
  </si>
  <si>
    <t xml:space="preserve">СШ 03 г.Туапсе МО Туапсинский район </t>
  </si>
  <si>
    <t>СШ 04 г.Туапсе МО Туапсинский район</t>
  </si>
  <si>
    <t>СШ 05 г.Туапсе МО Туапсинский район</t>
  </si>
  <si>
    <t>СШ 06 г.Туапсе МО Туапсинский район</t>
  </si>
  <si>
    <t>СШ 07 с.Шепси МО Туапсинский район</t>
  </si>
  <si>
    <t>СШ 08 с. Небуг МО Туапсинский район</t>
  </si>
  <si>
    <t>СШ 09 п. Тюменский МО Туапсинский район</t>
  </si>
  <si>
    <t xml:space="preserve">СШ 10 пгт. Новомихайловский МО Туапсинский район </t>
  </si>
  <si>
    <t>СШ 11 с. Тенгинка МО Туапсинский район</t>
  </si>
  <si>
    <t xml:space="preserve">ОФКиС </t>
  </si>
  <si>
    <t>Начальник отдела</t>
  </si>
  <si>
    <t>С.Ю. Трофимова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</si>
  <si>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2 квартал 2019 года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</si>
  <si>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3 квартал 2019 года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</si>
  <si>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4 квартал 2019 года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</si>
  <si>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4 квартал 2021 года</t>
  </si>
  <si>
    <t>С.Ю.Трофимова</t>
  </si>
  <si>
    <t>ОФКиС администрации муниципального образования Туапсинский район</t>
  </si>
  <si>
    <t xml:space="preserve">МБУ СШ № 1 г.Туапсе МО Туапсинский район
</t>
  </si>
  <si>
    <t xml:space="preserve">МБУ СШ № 2 им. В.П. Фионова г.Туапсе МО Туапсинский район  </t>
  </si>
  <si>
    <t xml:space="preserve">МБУ СШ № 3 г.Туапсе МО Туапсинский район </t>
  </si>
  <si>
    <t>МБУ СШ № 4 г.Туапсе МО Туапсинский район</t>
  </si>
  <si>
    <t>МБУ СШОР № 5 г. Туапсе МО Туапсинский район</t>
  </si>
  <si>
    <t>МБУ СШ № 6 г.Туапсе МО Туапсинский район</t>
  </si>
  <si>
    <t>МБУ СШ № 7 с. Шепси МО Туапсинский район</t>
  </si>
  <si>
    <t>МБУ СШ № 8 с. Небуг МО Туапсинский район</t>
  </si>
  <si>
    <t>МБУ СШ № 9 п. Тюменский МО Туапсинский район</t>
  </si>
  <si>
    <t xml:space="preserve">МБУ СШ № 10 пгт. Новомихайловский МО Туапсинский район </t>
  </si>
  <si>
    <t>МБУ СШ № 11 с. Тенгинка МО Туапсинский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</si>
</sst>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43" fontId="2" fillId="0" borderId="1" xfId="1" applyFont="1" applyBorder="1" applyAlignment="1">
      <alignment horizontal="center" wrapText="1"/>
    </xf>
    <xf numFmtId="43" fontId="0" fillId="0" borderId="0" xfId="0" applyNumberFormat="1"/>
    <xf numFmtId="0" fontId="0" fillId="0" borderId="0" xfId="0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wrapText="1"/>
    </xf>
    <xf numFmtId="4" fontId="0" fillId="0" borderId="0" xfId="0" applyNumberFormat="1"/>
    <xf numFmtId="43" fontId="5" fillId="0" borderId="0" xfId="1" applyFont="1" applyBorder="1" applyAlignment="1">
      <alignment horizontal="center" wrapText="1"/>
    </xf>
    <xf numFmtId="43" fontId="2" fillId="0" borderId="1" xfId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2" fillId="0" borderId="0" xfId="0" applyFont="1" applyBorder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workbookViewId="0">
      <selection activeCell="C6" sqref="C6:D17"/>
    </sheetView>
  </sheetViews>
  <sheetFormatPr defaultRowHeight="15" x14ac:dyDescent="0.25"/>
  <cols>
    <col min="1" max="1" width="6.85546875" bestFit="1" customWidth="1"/>
    <col min="2" max="2" width="59.85546875" bestFit="1" customWidth="1"/>
    <col min="3" max="4" width="24.5703125" customWidth="1"/>
    <col min="5" max="5" width="13.140625" bestFit="1" customWidth="1"/>
    <col min="6" max="6" width="12" bestFit="1" customWidth="1"/>
  </cols>
  <sheetData>
    <row r="2" spans="1:6" ht="15.75" x14ac:dyDescent="0.25">
      <c r="A2" s="17" t="s">
        <v>0</v>
      </c>
      <c r="B2" s="17"/>
      <c r="C2" s="17"/>
      <c r="D2" s="17"/>
    </row>
    <row r="3" spans="1:6" ht="82.5" customHeight="1" x14ac:dyDescent="0.25">
      <c r="A3" s="17" t="s">
        <v>5</v>
      </c>
      <c r="B3" s="17"/>
      <c r="C3" s="17"/>
      <c r="D3" s="17"/>
    </row>
    <row r="4" spans="1:6" ht="15.75" x14ac:dyDescent="0.25">
      <c r="A4" s="1"/>
      <c r="B4" s="1"/>
      <c r="C4" s="2"/>
      <c r="D4" s="2"/>
    </row>
    <row r="5" spans="1:6" ht="78.75" x14ac:dyDescent="0.25">
      <c r="A5" s="3" t="s">
        <v>1</v>
      </c>
      <c r="B5" s="3" t="s">
        <v>2</v>
      </c>
      <c r="C5" s="3" t="s">
        <v>3</v>
      </c>
      <c r="D5" s="3" t="s">
        <v>4</v>
      </c>
    </row>
    <row r="6" spans="1:6" ht="15.75" x14ac:dyDescent="0.25">
      <c r="A6" s="3">
        <v>1</v>
      </c>
      <c r="B6" s="4" t="s">
        <v>17</v>
      </c>
      <c r="C6" s="3">
        <v>4</v>
      </c>
      <c r="D6" s="5">
        <v>539.86012000000005</v>
      </c>
      <c r="E6" s="6"/>
      <c r="F6" s="6"/>
    </row>
    <row r="7" spans="1:6" ht="15.75" x14ac:dyDescent="0.25">
      <c r="A7" s="3">
        <v>2</v>
      </c>
      <c r="B7" s="4" t="s">
        <v>6</v>
      </c>
      <c r="C7" s="11">
        <v>34.200000000000003</v>
      </c>
      <c r="D7" s="5">
        <v>3144.2059900000004</v>
      </c>
      <c r="E7" s="6"/>
      <c r="F7" s="6"/>
    </row>
    <row r="8" spans="1:6" ht="15.75" customHeight="1" x14ac:dyDescent="0.25">
      <c r="A8" s="3">
        <v>3</v>
      </c>
      <c r="B8" s="4" t="s">
        <v>7</v>
      </c>
      <c r="C8" s="11">
        <f>17.33+0.6</f>
        <v>17.93</v>
      </c>
      <c r="D8" s="5">
        <v>1273.8007500000001</v>
      </c>
      <c r="E8" s="6"/>
      <c r="F8" s="6"/>
    </row>
    <row r="9" spans="1:6" ht="15.75" x14ac:dyDescent="0.25">
      <c r="A9" s="3">
        <v>4</v>
      </c>
      <c r="B9" s="4" t="s">
        <v>8</v>
      </c>
      <c r="C9" s="11">
        <f>16.97+3.1</f>
        <v>20.07</v>
      </c>
      <c r="D9" s="5">
        <v>1425.72027</v>
      </c>
      <c r="E9" s="6"/>
      <c r="F9" s="6"/>
    </row>
    <row r="10" spans="1:6" ht="15.75" x14ac:dyDescent="0.25">
      <c r="A10" s="3">
        <v>5</v>
      </c>
      <c r="B10" s="4" t="s">
        <v>9</v>
      </c>
      <c r="C10" s="11">
        <v>19.510000000000002</v>
      </c>
      <c r="D10" s="5">
        <v>1276.41317</v>
      </c>
      <c r="E10" s="6"/>
      <c r="F10" s="6"/>
    </row>
    <row r="11" spans="1:6" ht="15.75" x14ac:dyDescent="0.25">
      <c r="A11" s="3">
        <v>6</v>
      </c>
      <c r="B11" s="4" t="s">
        <v>10</v>
      </c>
      <c r="C11" s="11">
        <f>16+0.21</f>
        <v>16.21</v>
      </c>
      <c r="D11" s="5">
        <v>1205.6699099999998</v>
      </c>
      <c r="E11" s="6"/>
      <c r="F11" s="6"/>
    </row>
    <row r="12" spans="1:6" ht="15.75" x14ac:dyDescent="0.25">
      <c r="A12" s="3">
        <v>7</v>
      </c>
      <c r="B12" s="4" t="s">
        <v>11</v>
      </c>
      <c r="C12" s="11">
        <f>28.87+4.33</f>
        <v>33.200000000000003</v>
      </c>
      <c r="D12" s="5">
        <v>2169.6850399999998</v>
      </c>
      <c r="E12" s="6"/>
      <c r="F12" s="6"/>
    </row>
    <row r="13" spans="1:6" ht="15.75" x14ac:dyDescent="0.25">
      <c r="A13" s="3">
        <v>8</v>
      </c>
      <c r="B13" s="4" t="s">
        <v>12</v>
      </c>
      <c r="C13" s="11">
        <f>27.33+2.38</f>
        <v>29.709999999999997</v>
      </c>
      <c r="D13" s="5">
        <v>1458.5634300000002</v>
      </c>
      <c r="E13" s="6"/>
      <c r="F13" s="6"/>
    </row>
    <row r="14" spans="1:6" ht="15.75" x14ac:dyDescent="0.25">
      <c r="A14" s="3">
        <v>9</v>
      </c>
      <c r="B14" s="4" t="s">
        <v>13</v>
      </c>
      <c r="C14" s="11">
        <f>19.15+4.1</f>
        <v>23.25</v>
      </c>
      <c r="D14" s="5">
        <v>1343.0714399999999</v>
      </c>
      <c r="E14" s="6"/>
      <c r="F14" s="6"/>
    </row>
    <row r="15" spans="1:6" ht="15.75" x14ac:dyDescent="0.25">
      <c r="A15" s="3">
        <v>10</v>
      </c>
      <c r="B15" s="4" t="s">
        <v>14</v>
      </c>
      <c r="C15" s="11">
        <f>19.21+2.54</f>
        <v>21.75</v>
      </c>
      <c r="D15" s="5">
        <v>1358.73208</v>
      </c>
      <c r="E15" s="6"/>
      <c r="F15" s="6"/>
    </row>
    <row r="16" spans="1:6" ht="15.75" customHeight="1" x14ac:dyDescent="0.25">
      <c r="A16" s="3">
        <v>11</v>
      </c>
      <c r="B16" s="4" t="s">
        <v>15</v>
      </c>
      <c r="C16" s="11">
        <f>23.6+6.01</f>
        <v>29.61</v>
      </c>
      <c r="D16" s="5">
        <v>1980.6958199999999</v>
      </c>
      <c r="E16" s="6"/>
      <c r="F16" s="6"/>
    </row>
    <row r="17" spans="1:6" ht="15.75" x14ac:dyDescent="0.25">
      <c r="A17" s="3">
        <v>12</v>
      </c>
      <c r="B17" s="4" t="s">
        <v>16</v>
      </c>
      <c r="C17" s="11">
        <f>14.36+1.1</f>
        <v>15.459999999999999</v>
      </c>
      <c r="D17" s="5">
        <v>1018.87629</v>
      </c>
      <c r="E17" s="6"/>
      <c r="F17" s="6"/>
    </row>
    <row r="18" spans="1:6" x14ac:dyDescent="0.25">
      <c r="A18" s="10"/>
      <c r="D18" s="6"/>
    </row>
    <row r="21" spans="1:6" x14ac:dyDescent="0.25">
      <c r="A21" s="7"/>
      <c r="B21" s="7"/>
      <c r="C21" s="7"/>
      <c r="D21" s="7"/>
    </row>
    <row r="22" spans="1:6" ht="15.75" x14ac:dyDescent="0.25">
      <c r="A22" s="7"/>
      <c r="B22" s="8" t="s">
        <v>18</v>
      </c>
      <c r="C22" s="7"/>
      <c r="D22" s="9" t="s">
        <v>19</v>
      </c>
    </row>
    <row r="23" spans="1:6" x14ac:dyDescent="0.25">
      <c r="A23" s="7"/>
      <c r="B23" s="7"/>
      <c r="C23" s="7"/>
      <c r="D23" s="7"/>
    </row>
    <row r="24" spans="1:6" x14ac:dyDescent="0.25">
      <c r="A24" s="7"/>
      <c r="B24" s="7"/>
      <c r="C24" s="7"/>
      <c r="D24" s="7"/>
    </row>
    <row r="25" spans="1:6" x14ac:dyDescent="0.25">
      <c r="A25" s="7"/>
      <c r="B25" s="7"/>
      <c r="C25" s="7"/>
      <c r="D25" s="7"/>
    </row>
  </sheetData>
  <mergeCells count="2">
    <mergeCell ref="A2:D2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4" sqref="A4"/>
    </sheetView>
  </sheetViews>
  <sheetFormatPr defaultRowHeight="15" x14ac:dyDescent="0.25"/>
  <cols>
    <col min="1" max="1" width="6.85546875" bestFit="1" customWidth="1"/>
    <col min="2" max="2" width="59.85546875" bestFit="1" customWidth="1"/>
    <col min="3" max="4" width="24.5703125" customWidth="1"/>
    <col min="5" max="5" width="11" bestFit="1" customWidth="1"/>
  </cols>
  <sheetData>
    <row r="2" spans="1:5" ht="15.75" x14ac:dyDescent="0.25">
      <c r="A2" s="17" t="s">
        <v>0</v>
      </c>
      <c r="B2" s="17"/>
      <c r="C2" s="17"/>
      <c r="D2" s="17"/>
    </row>
    <row r="3" spans="1:5" ht="82.5" customHeight="1" x14ac:dyDescent="0.25">
      <c r="A3" s="17" t="s">
        <v>20</v>
      </c>
      <c r="B3" s="17"/>
      <c r="C3" s="17"/>
      <c r="D3" s="17"/>
    </row>
    <row r="4" spans="1:5" ht="15.75" x14ac:dyDescent="0.25">
      <c r="A4" s="1"/>
      <c r="B4" s="1"/>
      <c r="C4" s="2"/>
      <c r="D4" s="2"/>
    </row>
    <row r="5" spans="1:5" ht="78.75" x14ac:dyDescent="0.25">
      <c r="A5" s="3" t="s">
        <v>1</v>
      </c>
      <c r="B5" s="3" t="s">
        <v>2</v>
      </c>
      <c r="C5" s="3" t="s">
        <v>3</v>
      </c>
      <c r="D5" s="3" t="s">
        <v>4</v>
      </c>
    </row>
    <row r="6" spans="1:5" ht="15.75" x14ac:dyDescent="0.25">
      <c r="A6" s="3">
        <v>1</v>
      </c>
      <c r="B6" s="4" t="s">
        <v>17</v>
      </c>
      <c r="C6" s="3">
        <v>4</v>
      </c>
      <c r="D6" s="5">
        <v>560.19607999999994</v>
      </c>
      <c r="E6" s="6"/>
    </row>
    <row r="7" spans="1:5" ht="15.75" x14ac:dyDescent="0.25">
      <c r="A7" s="3">
        <v>2</v>
      </c>
      <c r="B7" s="4" t="s">
        <v>6</v>
      </c>
      <c r="C7" s="11">
        <v>33.92</v>
      </c>
      <c r="D7" s="5">
        <v>3157.9213500000005</v>
      </c>
      <c r="E7" s="6"/>
    </row>
    <row r="8" spans="1:5" ht="15.75" customHeight="1" x14ac:dyDescent="0.25">
      <c r="A8" s="3">
        <v>3</v>
      </c>
      <c r="B8" s="4" t="s">
        <v>7</v>
      </c>
      <c r="C8" s="11">
        <v>17.600000000000001</v>
      </c>
      <c r="D8" s="5">
        <v>1261.0506099999996</v>
      </c>
      <c r="E8" s="6"/>
    </row>
    <row r="9" spans="1:5" ht="15.75" x14ac:dyDescent="0.25">
      <c r="A9" s="3">
        <v>4</v>
      </c>
      <c r="B9" s="4" t="s">
        <v>8</v>
      </c>
      <c r="C9" s="11">
        <f>19.91+3.25</f>
        <v>23.16</v>
      </c>
      <c r="D9" s="5">
        <v>1411.1475600000001</v>
      </c>
      <c r="E9" s="6"/>
    </row>
    <row r="10" spans="1:5" ht="15.75" x14ac:dyDescent="0.25">
      <c r="A10" s="3">
        <v>5</v>
      </c>
      <c r="B10" s="4" t="s">
        <v>9</v>
      </c>
      <c r="C10" s="11">
        <v>19.82</v>
      </c>
      <c r="D10" s="5">
        <v>1313.0818199999997</v>
      </c>
      <c r="E10" s="6"/>
    </row>
    <row r="11" spans="1:5" ht="15.75" x14ac:dyDescent="0.25">
      <c r="A11" s="3">
        <v>6</v>
      </c>
      <c r="B11" s="4" t="s">
        <v>10</v>
      </c>
      <c r="C11" s="11">
        <f>15.28+0.15</f>
        <v>15.43</v>
      </c>
      <c r="D11" s="5">
        <v>1237.2686300000003</v>
      </c>
      <c r="E11" s="6"/>
    </row>
    <row r="12" spans="1:5" ht="15.75" x14ac:dyDescent="0.25">
      <c r="A12" s="3">
        <v>7</v>
      </c>
      <c r="B12" s="4" t="s">
        <v>11</v>
      </c>
      <c r="C12" s="11">
        <f>29.35+3.54</f>
        <v>32.89</v>
      </c>
      <c r="D12" s="5">
        <v>2272.8194600000002</v>
      </c>
      <c r="E12" s="6"/>
    </row>
    <row r="13" spans="1:5" ht="15.75" x14ac:dyDescent="0.25">
      <c r="A13" s="3">
        <v>8</v>
      </c>
      <c r="B13" s="4" t="s">
        <v>12</v>
      </c>
      <c r="C13" s="11">
        <f>24.01+2.44</f>
        <v>26.450000000000003</v>
      </c>
      <c r="D13" s="5">
        <v>1370.7495600000002</v>
      </c>
      <c r="E13" s="6"/>
    </row>
    <row r="14" spans="1:5" ht="15.75" x14ac:dyDescent="0.25">
      <c r="A14" s="3">
        <v>9</v>
      </c>
      <c r="B14" s="4" t="s">
        <v>13</v>
      </c>
      <c r="C14" s="11">
        <f>16.09+4.1</f>
        <v>20.189999999999998</v>
      </c>
      <c r="D14" s="5">
        <v>1195.67336</v>
      </c>
      <c r="E14" s="6"/>
    </row>
    <row r="15" spans="1:5" ht="15.75" x14ac:dyDescent="0.25">
      <c r="A15" s="3">
        <v>10</v>
      </c>
      <c r="B15" s="4" t="s">
        <v>14</v>
      </c>
      <c r="C15" s="11">
        <f>18.94+3.05</f>
        <v>21.990000000000002</v>
      </c>
      <c r="D15" s="5">
        <v>1373.8492399999998</v>
      </c>
      <c r="E15" s="6"/>
    </row>
    <row r="16" spans="1:5" ht="15.75" customHeight="1" x14ac:dyDescent="0.25">
      <c r="A16" s="3">
        <v>11</v>
      </c>
      <c r="B16" s="4" t="s">
        <v>15</v>
      </c>
      <c r="C16" s="11">
        <f>23.15+6.17</f>
        <v>29.32</v>
      </c>
      <c r="D16" s="5">
        <v>1971.2302300000001</v>
      </c>
      <c r="E16" s="6"/>
    </row>
    <row r="17" spans="1:5" ht="15.75" x14ac:dyDescent="0.25">
      <c r="A17" s="3">
        <v>12</v>
      </c>
      <c r="B17" s="4" t="s">
        <v>16</v>
      </c>
      <c r="C17" s="11">
        <f>14.36+1.1</f>
        <v>15.459999999999999</v>
      </c>
      <c r="D17" s="5">
        <v>1009.70266</v>
      </c>
      <c r="E17" s="6"/>
    </row>
    <row r="18" spans="1:5" x14ac:dyDescent="0.25">
      <c r="A18" s="10"/>
    </row>
    <row r="22" spans="1:5" ht="15.75" x14ac:dyDescent="0.25">
      <c r="A22" s="7"/>
      <c r="B22" s="8" t="s">
        <v>18</v>
      </c>
      <c r="C22" s="7"/>
      <c r="D22" s="9" t="s">
        <v>19</v>
      </c>
    </row>
  </sheetData>
  <mergeCells count="2">
    <mergeCell ref="A2:D2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workbookViewId="0">
      <selection activeCell="B38" sqref="B38"/>
    </sheetView>
  </sheetViews>
  <sheetFormatPr defaultRowHeight="15" x14ac:dyDescent="0.25"/>
  <cols>
    <col min="1" max="1" width="6.85546875" bestFit="1" customWidth="1"/>
    <col min="2" max="2" width="59.85546875" bestFit="1" customWidth="1"/>
    <col min="3" max="4" width="24.5703125" customWidth="1"/>
    <col min="5" max="5" width="12.140625" customWidth="1"/>
    <col min="6" max="6" width="9.5703125" bestFit="1" customWidth="1"/>
  </cols>
  <sheetData>
    <row r="2" spans="1:6" ht="15.75" x14ac:dyDescent="0.25">
      <c r="A2" s="17" t="s">
        <v>0</v>
      </c>
      <c r="B2" s="17"/>
      <c r="C2" s="17"/>
      <c r="D2" s="17"/>
    </row>
    <row r="3" spans="1:6" ht="82.5" customHeight="1" x14ac:dyDescent="0.25">
      <c r="A3" s="17" t="s">
        <v>21</v>
      </c>
      <c r="B3" s="17"/>
      <c r="C3" s="17"/>
      <c r="D3" s="17"/>
    </row>
    <row r="4" spans="1:6" ht="15.75" x14ac:dyDescent="0.25">
      <c r="A4" s="1"/>
      <c r="B4" s="1"/>
      <c r="C4" s="2"/>
      <c r="D4" s="2"/>
    </row>
    <row r="5" spans="1:6" ht="78.75" x14ac:dyDescent="0.25">
      <c r="A5" s="3" t="s">
        <v>1</v>
      </c>
      <c r="B5" s="3" t="s">
        <v>2</v>
      </c>
      <c r="C5" s="3" t="s">
        <v>3</v>
      </c>
      <c r="D5" s="3" t="s">
        <v>4</v>
      </c>
    </row>
    <row r="6" spans="1:6" ht="15.75" x14ac:dyDescent="0.25">
      <c r="A6" s="3">
        <v>1</v>
      </c>
      <c r="B6" s="4" t="s">
        <v>17</v>
      </c>
      <c r="C6" s="3">
        <v>4</v>
      </c>
      <c r="D6" s="5">
        <v>509.64902000000006</v>
      </c>
      <c r="E6" s="6"/>
      <c r="F6" s="6"/>
    </row>
    <row r="7" spans="1:6" ht="15.75" x14ac:dyDescent="0.25">
      <c r="A7" s="3">
        <v>2</v>
      </c>
      <c r="B7" s="4" t="s">
        <v>6</v>
      </c>
      <c r="C7" s="11">
        <v>33.03</v>
      </c>
      <c r="D7" s="5">
        <v>3252.5020799999984</v>
      </c>
      <c r="E7" s="6"/>
      <c r="F7" s="6"/>
    </row>
    <row r="8" spans="1:6" ht="15.75" customHeight="1" x14ac:dyDescent="0.25">
      <c r="A8" s="3">
        <v>3</v>
      </c>
      <c r="B8" s="4" t="s">
        <v>7</v>
      </c>
      <c r="C8" s="11">
        <v>17.600000000000001</v>
      </c>
      <c r="D8" s="5">
        <v>1330.5546500000007</v>
      </c>
      <c r="E8" s="6"/>
      <c r="F8" s="6"/>
    </row>
    <row r="9" spans="1:6" ht="15.75" x14ac:dyDescent="0.25">
      <c r="A9" s="3">
        <v>4</v>
      </c>
      <c r="B9" s="4" t="s">
        <v>8</v>
      </c>
      <c r="C9" s="11">
        <v>20.25</v>
      </c>
      <c r="D9" s="5">
        <v>1483.5838800000004</v>
      </c>
      <c r="E9" s="6"/>
      <c r="F9" s="6"/>
    </row>
    <row r="10" spans="1:6" ht="15.75" x14ac:dyDescent="0.25">
      <c r="A10" s="3">
        <v>5</v>
      </c>
      <c r="B10" s="4" t="s">
        <v>9</v>
      </c>
      <c r="C10" s="11">
        <v>19.82</v>
      </c>
      <c r="D10" s="5">
        <v>1419.9549700000005</v>
      </c>
      <c r="E10" s="6"/>
      <c r="F10" s="6"/>
    </row>
    <row r="11" spans="1:6" ht="15.75" x14ac:dyDescent="0.25">
      <c r="A11" s="3">
        <v>6</v>
      </c>
      <c r="B11" s="4" t="s">
        <v>10</v>
      </c>
      <c r="C11" s="11">
        <f>14.76+0.15</f>
        <v>14.91</v>
      </c>
      <c r="D11" s="5">
        <v>1164.0487500000002</v>
      </c>
      <c r="E11" s="6"/>
      <c r="F11" s="6"/>
    </row>
    <row r="12" spans="1:6" ht="15.75" x14ac:dyDescent="0.25">
      <c r="A12" s="3">
        <v>7</v>
      </c>
      <c r="B12" s="4" t="s">
        <v>11</v>
      </c>
      <c r="C12" s="11">
        <f>31.61+2.89</f>
        <v>34.5</v>
      </c>
      <c r="D12" s="5">
        <v>2342.5177700000008</v>
      </c>
      <c r="E12" s="6"/>
      <c r="F12" s="6"/>
    </row>
    <row r="13" spans="1:6" ht="15.75" x14ac:dyDescent="0.25">
      <c r="A13" s="3">
        <v>8</v>
      </c>
      <c r="B13" s="4" t="s">
        <v>12</v>
      </c>
      <c r="C13" s="11">
        <f>24.35+2.47</f>
        <v>26.82</v>
      </c>
      <c r="D13" s="5">
        <v>1400.0255299999999</v>
      </c>
      <c r="E13" s="6"/>
      <c r="F13" s="6"/>
    </row>
    <row r="14" spans="1:6" ht="15.75" x14ac:dyDescent="0.25">
      <c r="A14" s="3">
        <v>9</v>
      </c>
      <c r="B14" s="4" t="s">
        <v>13</v>
      </c>
      <c r="C14" s="11">
        <f>16.45+3.8</f>
        <v>20.25</v>
      </c>
      <c r="D14" s="5">
        <v>1255.6698400000002</v>
      </c>
      <c r="E14" s="6"/>
      <c r="F14" s="6"/>
    </row>
    <row r="15" spans="1:6" ht="15.75" x14ac:dyDescent="0.25">
      <c r="A15" s="3">
        <v>10</v>
      </c>
      <c r="B15" s="4" t="s">
        <v>14</v>
      </c>
      <c r="C15" s="11">
        <f>19.82+2.51</f>
        <v>22.33</v>
      </c>
      <c r="D15" s="5">
        <v>1477.6769400000001</v>
      </c>
      <c r="E15" s="6"/>
      <c r="F15" s="6"/>
    </row>
    <row r="16" spans="1:6" ht="15.75" customHeight="1" x14ac:dyDescent="0.25">
      <c r="A16" s="3">
        <v>11</v>
      </c>
      <c r="B16" s="4" t="s">
        <v>15</v>
      </c>
      <c r="C16" s="11">
        <f>22.24+6.02</f>
        <v>28.259999999999998</v>
      </c>
      <c r="D16" s="5">
        <v>1987.7595600000004</v>
      </c>
      <c r="E16" s="6"/>
      <c r="F16" s="6"/>
    </row>
    <row r="17" spans="1:6" ht="15.75" x14ac:dyDescent="0.25">
      <c r="A17" s="3">
        <v>12</v>
      </c>
      <c r="B17" s="4" t="s">
        <v>16</v>
      </c>
      <c r="C17" s="11">
        <f>14.09+1.1</f>
        <v>15.19</v>
      </c>
      <c r="D17" s="5">
        <v>1032.76116</v>
      </c>
      <c r="E17" s="6"/>
      <c r="F17" s="6"/>
    </row>
    <row r="18" spans="1:6" x14ac:dyDescent="0.25">
      <c r="A18" s="10"/>
    </row>
    <row r="22" spans="1:6" ht="15.75" x14ac:dyDescent="0.25">
      <c r="A22" s="7"/>
      <c r="B22" s="8" t="s">
        <v>18</v>
      </c>
      <c r="C22" s="7"/>
      <c r="D22" s="9" t="s">
        <v>19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workbookViewId="0">
      <selection activeCell="G28" sqref="G28"/>
    </sheetView>
  </sheetViews>
  <sheetFormatPr defaultRowHeight="15" x14ac:dyDescent="0.25"/>
  <cols>
    <col min="1" max="1" width="6.85546875" bestFit="1" customWidth="1"/>
    <col min="2" max="2" width="59.85546875" bestFit="1" customWidth="1"/>
    <col min="3" max="4" width="24.5703125" customWidth="1"/>
    <col min="5" max="5" width="12.140625" customWidth="1"/>
    <col min="6" max="6" width="9.5703125" bestFit="1" customWidth="1"/>
  </cols>
  <sheetData>
    <row r="2" spans="1:6" ht="15.75" x14ac:dyDescent="0.25">
      <c r="A2" s="17" t="s">
        <v>0</v>
      </c>
      <c r="B2" s="17"/>
      <c r="C2" s="17"/>
      <c r="D2" s="17"/>
    </row>
    <row r="3" spans="1:6" ht="82.5" customHeight="1" x14ac:dyDescent="0.25">
      <c r="A3" s="17" t="s">
        <v>22</v>
      </c>
      <c r="B3" s="17"/>
      <c r="C3" s="17"/>
      <c r="D3" s="17"/>
    </row>
    <row r="4" spans="1:6" ht="15.75" x14ac:dyDescent="0.25">
      <c r="A4" s="1"/>
      <c r="B4" s="1"/>
      <c r="C4" s="2"/>
      <c r="D4" s="2"/>
    </row>
    <row r="5" spans="1:6" ht="78.75" x14ac:dyDescent="0.25">
      <c r="A5" s="3" t="s">
        <v>1</v>
      </c>
      <c r="B5" s="3" t="s">
        <v>2</v>
      </c>
      <c r="C5" s="3" t="s">
        <v>3</v>
      </c>
      <c r="D5" s="3" t="s">
        <v>4</v>
      </c>
    </row>
    <row r="6" spans="1:6" ht="15.75" x14ac:dyDescent="0.25">
      <c r="A6" s="3">
        <v>1</v>
      </c>
      <c r="B6" s="4" t="s">
        <v>17</v>
      </c>
      <c r="C6" s="3">
        <v>4</v>
      </c>
      <c r="D6" s="5">
        <v>654.29999999999995</v>
      </c>
      <c r="E6" s="6"/>
      <c r="F6" s="6"/>
    </row>
    <row r="7" spans="1:6" ht="15.75" x14ac:dyDescent="0.25">
      <c r="A7" s="3">
        <v>2</v>
      </c>
      <c r="B7" s="4" t="s">
        <v>6</v>
      </c>
      <c r="C7" s="11">
        <v>33.67</v>
      </c>
      <c r="D7" s="5">
        <v>3463.64</v>
      </c>
      <c r="E7" s="6"/>
      <c r="F7" s="6"/>
    </row>
    <row r="8" spans="1:6" ht="15.75" customHeight="1" x14ac:dyDescent="0.25">
      <c r="A8" s="3">
        <v>3</v>
      </c>
      <c r="B8" s="4" t="s">
        <v>7</v>
      </c>
      <c r="C8" s="11">
        <v>17.600000000000001</v>
      </c>
      <c r="D8" s="5">
        <v>1455.71</v>
      </c>
      <c r="E8" s="6"/>
      <c r="F8" s="6"/>
    </row>
    <row r="9" spans="1:6" ht="15.75" x14ac:dyDescent="0.25">
      <c r="A9" s="3">
        <v>4</v>
      </c>
      <c r="B9" s="4" t="s">
        <v>8</v>
      </c>
      <c r="C9" s="11">
        <f>17+3.25</f>
        <v>20.25</v>
      </c>
      <c r="D9" s="5">
        <v>1424.99</v>
      </c>
      <c r="E9" s="6"/>
      <c r="F9" s="6"/>
    </row>
    <row r="10" spans="1:6" ht="15.75" x14ac:dyDescent="0.25">
      <c r="A10" s="3">
        <v>5</v>
      </c>
      <c r="B10" s="4" t="s">
        <v>9</v>
      </c>
      <c r="C10" s="11">
        <v>20.3</v>
      </c>
      <c r="D10" s="5">
        <v>1326.92</v>
      </c>
      <c r="E10" s="6"/>
      <c r="F10" s="6"/>
    </row>
    <row r="11" spans="1:6" ht="15.75" x14ac:dyDescent="0.25">
      <c r="A11" s="3">
        <v>6</v>
      </c>
      <c r="B11" s="4" t="s">
        <v>10</v>
      </c>
      <c r="C11" s="11">
        <v>14.15</v>
      </c>
      <c r="D11" s="5">
        <v>1255.46</v>
      </c>
      <c r="E11" s="6"/>
      <c r="F11" s="6"/>
    </row>
    <row r="12" spans="1:6" ht="15.75" x14ac:dyDescent="0.25">
      <c r="A12" s="3">
        <v>7</v>
      </c>
      <c r="B12" s="4" t="s">
        <v>11</v>
      </c>
      <c r="C12" s="11">
        <f>33.84+2.5</f>
        <v>36.340000000000003</v>
      </c>
      <c r="D12" s="5">
        <v>2380.4</v>
      </c>
      <c r="E12" s="6"/>
      <c r="F12" s="6"/>
    </row>
    <row r="13" spans="1:6" ht="15.75" x14ac:dyDescent="0.25">
      <c r="A13" s="3">
        <v>8</v>
      </c>
      <c r="B13" s="4" t="s">
        <v>12</v>
      </c>
      <c r="C13" s="11">
        <f>25.18+2.54</f>
        <v>27.72</v>
      </c>
      <c r="D13" s="5">
        <v>1398.04</v>
      </c>
      <c r="E13" s="6"/>
      <c r="F13" s="6"/>
    </row>
    <row r="14" spans="1:6" ht="15.75" x14ac:dyDescent="0.25">
      <c r="A14" s="3">
        <v>9</v>
      </c>
      <c r="B14" s="4" t="s">
        <v>13</v>
      </c>
      <c r="C14" s="11">
        <f>17.42+3.2</f>
        <v>20.62</v>
      </c>
      <c r="D14" s="5">
        <v>1147.93</v>
      </c>
      <c r="E14" s="6"/>
      <c r="F14" s="6"/>
    </row>
    <row r="15" spans="1:6" ht="15.75" x14ac:dyDescent="0.25">
      <c r="A15" s="3">
        <v>10</v>
      </c>
      <c r="B15" s="4" t="s">
        <v>14</v>
      </c>
      <c r="C15" s="11">
        <f>17.97+3.6</f>
        <v>21.57</v>
      </c>
      <c r="D15" s="5">
        <v>1292.25</v>
      </c>
      <c r="E15" s="6"/>
      <c r="F15" s="6"/>
    </row>
    <row r="16" spans="1:6" ht="15.75" customHeight="1" x14ac:dyDescent="0.25">
      <c r="A16" s="3">
        <v>11</v>
      </c>
      <c r="B16" s="4" t="s">
        <v>15</v>
      </c>
      <c r="C16" s="11">
        <f>23.36+5</f>
        <v>28.36</v>
      </c>
      <c r="D16" s="5">
        <v>1821.91</v>
      </c>
      <c r="E16" s="6"/>
      <c r="F16" s="6"/>
    </row>
    <row r="17" spans="1:6" ht="15.75" x14ac:dyDescent="0.25">
      <c r="A17" s="3">
        <v>12</v>
      </c>
      <c r="B17" s="4" t="s">
        <v>16</v>
      </c>
      <c r="C17" s="11">
        <f>14.88+0.64</f>
        <v>15.520000000000001</v>
      </c>
      <c r="D17" s="5">
        <v>1132.27</v>
      </c>
      <c r="E17" s="6"/>
      <c r="F17" s="6"/>
    </row>
    <row r="18" spans="1:6" x14ac:dyDescent="0.25">
      <c r="A18" s="10"/>
      <c r="D18" s="6"/>
    </row>
    <row r="22" spans="1:6" ht="15.75" x14ac:dyDescent="0.25">
      <c r="A22" s="7"/>
      <c r="B22" s="8" t="s">
        <v>18</v>
      </c>
      <c r="C22" s="7"/>
      <c r="D22" s="9" t="s">
        <v>19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"/>
  <sheetViews>
    <sheetView tabSelected="1" workbookViewId="0">
      <selection activeCell="J3" sqref="J3"/>
    </sheetView>
  </sheetViews>
  <sheetFormatPr defaultRowHeight="15" x14ac:dyDescent="0.25"/>
  <cols>
    <col min="1" max="1" width="5.28515625" customWidth="1"/>
    <col min="2" max="2" width="67.28515625" customWidth="1"/>
    <col min="3" max="3" width="17.85546875" customWidth="1"/>
    <col min="4" max="4" width="14.28515625" customWidth="1"/>
    <col min="5" max="5" width="13.140625" bestFit="1" customWidth="1"/>
    <col min="6" max="6" width="12" bestFit="1" customWidth="1"/>
    <col min="8" max="8" width="12.42578125" customWidth="1"/>
  </cols>
  <sheetData>
    <row r="2" spans="1:10" ht="15.75" x14ac:dyDescent="0.25">
      <c r="A2" s="17" t="s">
        <v>0</v>
      </c>
      <c r="B2" s="17"/>
      <c r="C2" s="17"/>
      <c r="D2" s="17"/>
    </row>
    <row r="3" spans="1:10" ht="82.5" customHeight="1" x14ac:dyDescent="0.25">
      <c r="A3" s="17" t="s">
        <v>23</v>
      </c>
      <c r="B3" s="17"/>
      <c r="C3" s="17"/>
      <c r="D3" s="17"/>
    </row>
    <row r="4" spans="1:10" ht="15.75" x14ac:dyDescent="0.25">
      <c r="A4" s="1"/>
      <c r="B4" s="1"/>
      <c r="C4" s="2"/>
      <c r="D4" s="2"/>
    </row>
    <row r="5" spans="1:10" ht="94.5" x14ac:dyDescent="0.25">
      <c r="A5" s="3" t="s">
        <v>1</v>
      </c>
      <c r="B5" s="3" t="s">
        <v>2</v>
      </c>
      <c r="C5" s="3" t="s">
        <v>3</v>
      </c>
      <c r="D5" s="3" t="s">
        <v>4</v>
      </c>
    </row>
    <row r="6" spans="1:10" ht="31.5" x14ac:dyDescent="0.25">
      <c r="A6" s="3">
        <v>1</v>
      </c>
      <c r="B6" s="4" t="s">
        <v>25</v>
      </c>
      <c r="C6" s="3">
        <v>4</v>
      </c>
      <c r="D6" s="5">
        <v>2263.1999999999998</v>
      </c>
      <c r="E6" s="6"/>
      <c r="F6" s="6"/>
      <c r="H6" s="7"/>
    </row>
    <row r="7" spans="1:10" ht="31.5" x14ac:dyDescent="0.25">
      <c r="A7" s="3">
        <v>2</v>
      </c>
      <c r="B7" s="4" t="s">
        <v>26</v>
      </c>
      <c r="C7" s="11">
        <v>31.8</v>
      </c>
      <c r="D7" s="5">
        <v>13095.2</v>
      </c>
      <c r="E7" s="6"/>
      <c r="F7" s="6"/>
      <c r="H7" s="13"/>
      <c r="J7" s="12"/>
    </row>
    <row r="8" spans="1:10" ht="15.75" customHeight="1" x14ac:dyDescent="0.25">
      <c r="A8" s="3">
        <v>3</v>
      </c>
      <c r="B8" s="4" t="s">
        <v>27</v>
      </c>
      <c r="C8" s="11">
        <v>18.05</v>
      </c>
      <c r="D8" s="5">
        <v>5579.47</v>
      </c>
      <c r="E8" s="6"/>
      <c r="F8" s="6"/>
      <c r="H8" s="13"/>
      <c r="J8" s="12"/>
    </row>
    <row r="9" spans="1:10" ht="15.75" x14ac:dyDescent="0.25">
      <c r="A9" s="3">
        <v>4</v>
      </c>
      <c r="B9" s="4" t="s">
        <v>28</v>
      </c>
      <c r="C9" s="11">
        <v>19.46</v>
      </c>
      <c r="D9" s="5">
        <v>6091.7</v>
      </c>
      <c r="E9" s="6"/>
      <c r="F9" s="6"/>
      <c r="H9" s="13"/>
      <c r="J9" s="12"/>
    </row>
    <row r="10" spans="1:10" ht="15.75" x14ac:dyDescent="0.25">
      <c r="A10" s="3">
        <v>5</v>
      </c>
      <c r="B10" s="4" t="s">
        <v>29</v>
      </c>
      <c r="C10" s="11">
        <v>18.22</v>
      </c>
      <c r="D10" s="5">
        <v>5428.53</v>
      </c>
      <c r="E10" s="6"/>
      <c r="F10" s="6"/>
      <c r="H10" s="13"/>
      <c r="J10" s="12"/>
    </row>
    <row r="11" spans="1:10" ht="15.75" x14ac:dyDescent="0.25">
      <c r="A11" s="3">
        <v>6</v>
      </c>
      <c r="B11" s="4" t="s">
        <v>30</v>
      </c>
      <c r="C11" s="15">
        <v>14.2</v>
      </c>
      <c r="D11" s="14">
        <v>5060.3999999999996</v>
      </c>
      <c r="E11" s="6"/>
      <c r="F11" s="6"/>
      <c r="H11" s="13"/>
      <c r="J11" s="12"/>
    </row>
    <row r="12" spans="1:10" ht="15.75" x14ac:dyDescent="0.25">
      <c r="A12" s="3">
        <v>7</v>
      </c>
      <c r="B12" s="4" t="s">
        <v>31</v>
      </c>
      <c r="C12" s="11">
        <v>32.299999999999997</v>
      </c>
      <c r="D12" s="5">
        <v>8692.33</v>
      </c>
      <c r="E12" s="6"/>
      <c r="F12" s="6"/>
      <c r="H12" s="13"/>
      <c r="J12" s="12"/>
    </row>
    <row r="13" spans="1:10" ht="15.75" x14ac:dyDescent="0.25">
      <c r="A13" s="3">
        <v>8</v>
      </c>
      <c r="B13" s="4" t="s">
        <v>32</v>
      </c>
      <c r="C13" s="11">
        <v>25.25</v>
      </c>
      <c r="D13" s="5">
        <v>6450.2</v>
      </c>
      <c r="E13" s="6"/>
      <c r="F13" s="6"/>
      <c r="H13" s="13"/>
      <c r="J13" s="12"/>
    </row>
    <row r="14" spans="1:10" ht="15.75" x14ac:dyDescent="0.25">
      <c r="A14" s="3">
        <v>9</v>
      </c>
      <c r="B14" s="4" t="s">
        <v>33</v>
      </c>
      <c r="C14" s="11">
        <v>19.46</v>
      </c>
      <c r="D14" s="5">
        <v>5447.03</v>
      </c>
      <c r="E14" s="6"/>
      <c r="F14" s="6"/>
      <c r="H14" s="13"/>
      <c r="J14" s="12"/>
    </row>
    <row r="15" spans="1:10" ht="15.75" x14ac:dyDescent="0.25">
      <c r="A15" s="3">
        <v>10</v>
      </c>
      <c r="B15" s="4" t="s">
        <v>34</v>
      </c>
      <c r="C15" s="11">
        <v>21.94</v>
      </c>
      <c r="D15" s="5">
        <v>6117.33</v>
      </c>
      <c r="E15" s="6"/>
      <c r="F15" s="6"/>
      <c r="H15" s="13"/>
      <c r="J15" s="12"/>
    </row>
    <row r="16" spans="1:10" ht="15.75" customHeight="1" x14ac:dyDescent="0.25">
      <c r="A16" s="3">
        <v>11</v>
      </c>
      <c r="B16" s="4" t="s">
        <v>35</v>
      </c>
      <c r="C16" s="11">
        <v>32.68</v>
      </c>
      <c r="D16" s="5">
        <v>8716.59</v>
      </c>
      <c r="E16" s="6"/>
      <c r="F16" s="6"/>
      <c r="H16" s="13"/>
      <c r="J16" s="12"/>
    </row>
    <row r="17" spans="1:10" ht="15.75" x14ac:dyDescent="0.25">
      <c r="A17" s="3">
        <v>12</v>
      </c>
      <c r="B17" s="4" t="s">
        <v>36</v>
      </c>
      <c r="C17" s="11">
        <v>15.06</v>
      </c>
      <c r="D17" s="5">
        <v>4505.16</v>
      </c>
      <c r="E17" s="6"/>
      <c r="F17" s="6"/>
      <c r="H17" s="13"/>
      <c r="J17" s="12"/>
    </row>
    <row r="18" spans="1:10" x14ac:dyDescent="0.25">
      <c r="A18" s="10"/>
      <c r="D18" s="6"/>
      <c r="H18" s="7"/>
    </row>
    <row r="19" spans="1:10" x14ac:dyDescent="0.25">
      <c r="H19" s="7"/>
    </row>
    <row r="20" spans="1:10" x14ac:dyDescent="0.25">
      <c r="H20" s="7"/>
    </row>
    <row r="21" spans="1:10" x14ac:dyDescent="0.25">
      <c r="A21" s="7"/>
      <c r="B21" s="7"/>
      <c r="C21" s="7"/>
      <c r="D21" s="7"/>
    </row>
    <row r="22" spans="1:10" ht="15.75" x14ac:dyDescent="0.25">
      <c r="A22" s="7"/>
      <c r="B22" s="16"/>
      <c r="C22" s="7"/>
    </row>
    <row r="23" spans="1:10" ht="31.5" customHeight="1" x14ac:dyDescent="0.25">
      <c r="A23" s="7"/>
      <c r="B23" s="16"/>
      <c r="C23" s="18"/>
      <c r="D23" s="18"/>
    </row>
    <row r="24" spans="1:10" ht="15.75" x14ac:dyDescent="0.25">
      <c r="A24" s="7"/>
      <c r="B24" s="16" t="s">
        <v>18</v>
      </c>
      <c r="C24" s="18" t="s">
        <v>24</v>
      </c>
      <c r="D24" s="18"/>
    </row>
    <row r="25" spans="1:10" x14ac:dyDescent="0.25">
      <c r="A25" s="7"/>
      <c r="B25" s="7"/>
      <c r="C25" s="7"/>
      <c r="D25" s="7"/>
    </row>
  </sheetData>
  <mergeCells count="4">
    <mergeCell ref="A2:D2"/>
    <mergeCell ref="A3:D3"/>
    <mergeCell ref="C23:D23"/>
    <mergeCell ref="C24:D24"/>
  </mergeCells>
  <pageMargins left="0.7" right="0.7" top="0.75" bottom="0.75" header="0.3" footer="0.3"/>
  <pageSetup paperSize="9" scale="91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квартал 2019 (ян-март)</vt:lpstr>
      <vt:lpstr>2 квартал 2019 (апр-июнь)</vt:lpstr>
      <vt:lpstr>3 квартал 2019 (июль - сент)</vt:lpstr>
      <vt:lpstr>4 квартал 2019 (окт - дек)</vt:lpstr>
      <vt:lpstr>4 квартал 2021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2022-01-17T12:16:32Z</dcterms:modified>
</cp:coreProperties>
</file>